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饮料包段" sheetId="1" r:id="rId1"/>
    <sheet name="奶茶原料包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FBB43CF6BF2543278ABB709E62E45E1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2700" y="1695450"/>
          <a:ext cx="1235710" cy="1223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A8AC7D6F23148F78E5504BECDBB306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15095" y="6121400"/>
          <a:ext cx="1190625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02DA3204DCF41E086BB618FBBC0B4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6995" y="7391400"/>
          <a:ext cx="1304925" cy="114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6593925205E43BD8B5CF12EB0CA726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38895" y="4711700"/>
          <a:ext cx="136207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D91808A7A254EA3BA8B73663333614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00795" y="3181350"/>
          <a:ext cx="1232535" cy="1222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5A26E5F34914A1F98BD89E37823B2E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10345" y="8765540"/>
          <a:ext cx="717550" cy="1026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3C8773C2210348DE972C8454E598B66C" descr="52dd4613e09e324cf34608d070089b7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83835" y="10182225"/>
          <a:ext cx="717550" cy="963930"/>
        </a:xfrm>
        <a:prstGeom prst="rect">
          <a:avLst/>
        </a:prstGeom>
      </xdr:spPr>
    </xdr:pic>
  </etc:cellImage>
  <etc:cellImage>
    <xdr:pic>
      <xdr:nvPicPr>
        <xdr:cNvPr id="4" name="ID_028A860D687D4CBC88470877406D12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52135" y="11760200"/>
          <a:ext cx="732790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2F0ECDE4CD34A139DBCABD8F299302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10650" y="9855200"/>
          <a:ext cx="1914525" cy="1990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984E8B1014F84734BDF9F3FC63E2A8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05875" y="7400925"/>
          <a:ext cx="1895475" cy="172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064FAB643244C8190E9DC95786C545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201150" y="4999990"/>
          <a:ext cx="1612900" cy="1572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6FC0DE130D5463EBD1EE5AE9A2281C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82150" y="2980690"/>
          <a:ext cx="943610" cy="1130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2E3D330226B4FD98827604A2E26447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505950" y="1346200"/>
          <a:ext cx="1238250" cy="1069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7D38E7739097454F972060CAAAEFBFD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65750" y="12781915"/>
          <a:ext cx="1209675" cy="1200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41C533C4847945948F4085D7E002D6C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71490" y="14340840"/>
          <a:ext cx="1137285" cy="1070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E30CBFBC7FFA4DB7B75147578B8E12F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05145" y="15848330"/>
          <a:ext cx="1056005" cy="1029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62129EF0410F486CB9837F2882268C1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822950" y="802957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<sst xmlns="http://schemas.openxmlformats.org/spreadsheetml/2006/main" count="108" uniqueCount="75">
  <si>
    <r>
      <rPr>
        <sz val="13"/>
        <color rgb="FF000000"/>
        <rFont val="宋体"/>
        <charset val="134"/>
      </rPr>
      <t>浙江中宇</t>
    </r>
    <r>
      <rPr>
        <sz val="13"/>
        <color rgb="FF000000"/>
        <rFont val="Arial"/>
        <charset val="134"/>
      </rPr>
      <t>-</t>
    </r>
    <r>
      <rPr>
        <sz val="13"/>
        <color rgb="FF000000"/>
        <rFont val="宋体"/>
        <charset val="134"/>
      </rPr>
      <t>机上饮品采购项目饮料包段</t>
    </r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</si>
  <si>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</si>
  <si>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产品名称</t>
    </r>
  </si>
  <si>
    <t>参考品牌（或质量等同于）</t>
  </si>
  <si>
    <t>参考包装规格</t>
  </si>
  <si>
    <r>
      <rPr>
        <sz val="11"/>
        <rFont val="SimSun"/>
        <charset val="134"/>
      </rPr>
      <t>单位</t>
    </r>
  </si>
  <si>
    <t>杭州预计年使用数量</t>
  </si>
  <si>
    <t>上海预计年使用数量</t>
  </si>
  <si>
    <t>合计</t>
  </si>
  <si>
    <t>参考图片</t>
  </si>
  <si>
    <t>技术指标</t>
  </si>
  <si>
    <t>杯水</t>
  </si>
  <si>
    <t>碧林</t>
  </si>
  <si>
    <t>100ml/瓶</t>
  </si>
  <si>
    <r>
      <rPr>
        <sz val="11"/>
        <rFont val="SimSun"/>
        <charset val="134"/>
      </rPr>
      <t>杯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</si>
  <si>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水质：符合</t>
    </r>
    <r>
      <rPr>
        <sz val="11"/>
        <color rgb="FF000000"/>
        <rFont val="Arial"/>
        <charset val="204"/>
      </rPr>
      <t xml:space="preserve"> GB 8537</t>
    </r>
    <r>
      <rPr>
        <sz val="11"/>
        <color rgb="FF000000"/>
        <rFont val="宋体"/>
        <charset val="204"/>
      </rPr>
      <t>《饮用天然矿泉水》或</t>
    </r>
    <r>
      <rPr>
        <sz val="11"/>
        <color rgb="FF000000"/>
        <rFont val="Arial"/>
        <charset val="204"/>
      </rPr>
      <t xml:space="preserve"> GB 17323</t>
    </r>
    <r>
      <rPr>
        <sz val="11"/>
        <color rgb="FF000000"/>
        <rFont val="宋体"/>
        <charset val="204"/>
      </rPr>
      <t>《瓶装饮用纯净水》标准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包装：食品级</t>
    </r>
    <r>
      <rPr>
        <sz val="11"/>
        <color rgb="FF000000"/>
        <rFont val="Arial"/>
        <charset val="204"/>
      </rPr>
      <t xml:space="preserve"> PET </t>
    </r>
    <r>
      <rPr>
        <sz val="11"/>
        <color rgb="FF000000"/>
        <rFont val="宋体"/>
        <charset val="204"/>
      </rPr>
      <t>瓶，密封完好，无渗漏、无异味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</t>
    </r>
    <r>
      <rPr>
        <sz val="11"/>
        <color rgb="FF000000"/>
        <rFont val="Arial"/>
        <charset val="204"/>
      </rPr>
      <t xml:space="preserve">≥12 </t>
    </r>
    <r>
      <rPr>
        <sz val="11"/>
        <color rgb="FF000000"/>
        <rFont val="宋体"/>
        <charset val="204"/>
      </rPr>
      <t>个月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适配：航空杯车、餐车摆放，便于机上发放</t>
    </r>
  </si>
  <si>
    <t>100b橙汁</t>
  </si>
  <si>
    <r>
      <rPr>
        <sz val="11"/>
        <rFont val="SimSun"/>
        <charset val="134"/>
      </rPr>
      <t>盒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</si>
  <si>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配料：橙汁、符合国标食品添加剂，无违规添加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31121</t>
    </r>
    <r>
      <rPr>
        <sz val="11"/>
        <color rgb="FF000000"/>
        <rFont val="宋体"/>
        <charset val="204"/>
      </rPr>
      <t>《果蔬汁类及其饮料》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口感：酸甜适中，无沉淀、无杂质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包装：无菌冷灌装，密封性好，耐航空储存环境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>≥</t>
    </r>
    <r>
      <rPr>
        <sz val="11"/>
        <color rgb="FF000000"/>
        <rFont val="宋体"/>
        <charset val="204"/>
      </rPr>
      <t>6个月</t>
    </r>
  </si>
  <si>
    <r>
      <rPr>
        <sz val="11"/>
        <rFont val="SimSun"/>
        <charset val="134"/>
      </rPr>
      <t>100b蓝莓汁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</si>
  <si>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配料：蓝莓汁、符合国标食品添加剂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31121</t>
    </r>
    <r>
      <rPr>
        <sz val="11"/>
        <color rgb="FF000000"/>
        <rFont val="宋体"/>
        <charset val="204"/>
      </rPr>
      <t>《果蔬汁类及其饮料》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感官：色泽均匀，无肉眼可见杂质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包装：食品级材质，防漏、抗压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>≥</t>
    </r>
    <r>
      <rPr>
        <sz val="11"/>
        <color rgb="FF000000"/>
        <rFont val="宋体"/>
        <charset val="204"/>
      </rPr>
      <t>6个月</t>
    </r>
  </si>
  <si>
    <r>
      <rPr>
        <sz val="11"/>
        <rFont val="SimSun"/>
        <charset val="134"/>
      </rPr>
      <t>100b苹果汁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</si>
  <si>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配料：苹果汁、符合国标食品添加剂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31121</t>
    </r>
    <r>
      <rPr>
        <sz val="11"/>
        <color rgb="FF000000"/>
        <rFont val="宋体"/>
        <charset val="204"/>
      </rPr>
      <t>《果蔬汁类及其饮料》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口感：清甜爽口，无异味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包装：无菌包装，适合航空配餐储存、运输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>≥</t>
    </r>
    <r>
      <rPr>
        <sz val="11"/>
        <color rgb="FF000000"/>
        <rFont val="宋体"/>
        <charset val="204"/>
      </rPr>
      <t>6个月</t>
    </r>
  </si>
  <si>
    <r>
      <rPr>
        <sz val="11"/>
        <rFont val="SimSun"/>
        <charset val="134"/>
      </rPr>
      <t>100b西柚汁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</si>
  <si>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配料：西柚汁、符合国标食品添加剂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31121</t>
    </r>
    <r>
      <rPr>
        <sz val="11"/>
        <color rgb="FF000000"/>
        <rFont val="宋体"/>
        <charset val="204"/>
      </rPr>
      <t>《果蔬汁类及其饮料》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感官：香气自然，无沉淀、无分层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包装：密封可靠，适合机上储存与发放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>≥</t>
    </r>
    <r>
      <rPr>
        <sz val="11"/>
        <color rgb="FF000000"/>
        <rFont val="宋体"/>
        <charset val="204"/>
      </rPr>
      <t>6个月</t>
    </r>
  </si>
  <si>
    <t>杯装果汁</t>
  </si>
  <si>
    <t>100ml/杯</t>
  </si>
  <si>
    <t>杯</t>
  </si>
  <si>
    <t>容量：100ml / 瓶
配料：符合国标食品添加剂
质量：符合 GB/T 31121《果蔬汁类及其饮料》
感官：香气自然，无沉淀、无分层
包装：密封可靠，适合机上储存与发放
保质期：常温≥6个月</t>
  </si>
  <si>
    <r>
      <rPr>
        <sz val="11"/>
        <color rgb="FF000000"/>
        <rFont val="宋体"/>
        <charset val="204"/>
      </rPr>
      <t>冰红茶</t>
    </r>
    <r>
      <rPr>
        <sz val="11"/>
        <color rgb="FF000000"/>
        <rFont val="Arial"/>
        <charset val="204"/>
      </rPr>
      <t xml:space="preserve">                          </t>
    </r>
  </si>
  <si>
    <t>康师傅</t>
  </si>
  <si>
    <r>
      <rPr>
        <sz val="11"/>
        <color rgb="FF000000"/>
        <rFont val="Arial"/>
        <charset val="204"/>
      </rPr>
      <t>250ml/</t>
    </r>
    <r>
      <rPr>
        <sz val="11"/>
        <color rgb="FF000000"/>
        <rFont val="宋体"/>
        <charset val="204"/>
      </rPr>
      <t>瓶</t>
    </r>
  </si>
  <si>
    <t>瓶</t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</si>
  <si>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250ml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品类：调味茶饮料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21733</t>
    </r>
    <r>
      <rPr>
        <sz val="11"/>
        <color rgb="FF000000"/>
        <rFont val="宋体"/>
        <charset val="204"/>
      </rPr>
      <t>《茶饮料》国家标准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口感：甜度适中，茶香浓郁，无杂质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</t>
    </r>
    <r>
      <rPr>
        <sz val="11"/>
        <color rgb="FF000000"/>
        <rFont val="Arial"/>
        <charset val="204"/>
      </rPr>
      <t xml:space="preserve">PET </t>
    </r>
    <r>
      <rPr>
        <sz val="11"/>
        <color rgb="FF000000"/>
        <rFont val="宋体"/>
        <charset val="204"/>
      </rPr>
      <t>瓶，密封完好，耐运输、耐储存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 xml:space="preserve">≥12 </t>
    </r>
    <r>
      <rPr>
        <sz val="11"/>
        <color rgb="FF000000"/>
        <rFont val="宋体"/>
        <charset val="204"/>
      </rPr>
      <t>个月</t>
    </r>
  </si>
  <si>
    <t>乳酸菌饮品（常温）</t>
  </si>
  <si>
    <t>一鸣</t>
  </si>
  <si>
    <r>
      <rPr>
        <sz val="11"/>
        <color rgb="FF000000"/>
        <rFont val="Arial"/>
        <charset val="204"/>
      </rPr>
      <t>100ml/</t>
    </r>
    <r>
      <rPr>
        <sz val="11"/>
        <color rgb="FF000000"/>
        <rFont val="宋体"/>
        <charset val="204"/>
      </rPr>
      <t>瓶</t>
    </r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</si>
  <si>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品类：常温型乳酸菌饮料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30884</t>
    </r>
    <r>
      <rPr>
        <sz val="11"/>
        <color rgb="FF000000"/>
        <rFont val="宋体"/>
        <charset val="204"/>
      </rPr>
      <t>《乳酸菌饮料》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菌种：符合国家食用乳酸菌标准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包装：无菌包装，无需冷链，适配航食仓储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保质期：常温</t>
    </r>
    <r>
      <rPr>
        <sz val="11"/>
        <color rgb="FF000000"/>
        <rFont val="Arial"/>
        <charset val="204"/>
      </rPr>
      <t xml:space="preserve">≥6 </t>
    </r>
    <r>
      <rPr>
        <sz val="11"/>
        <color rgb="FF000000"/>
        <rFont val="宋体"/>
        <charset val="204"/>
      </rPr>
      <t>个月</t>
    </r>
  </si>
  <si>
    <t>乳酸菌饮品（低温）</t>
  </si>
  <si>
    <t>养乐多</t>
  </si>
  <si>
    <r>
      <rPr>
        <sz val="11"/>
        <color rgb="FF000000"/>
        <rFont val="宋体"/>
        <charset val="204"/>
      </rPr>
      <t>容量：</t>
    </r>
    <r>
      <rPr>
        <sz val="11"/>
        <color rgb="FF000000"/>
        <rFont val="Arial"/>
        <charset val="204"/>
      </rPr>
      <t xml:space="preserve">100ml / </t>
    </r>
    <r>
      <rPr>
        <sz val="11"/>
        <color rgb="FF000000"/>
        <rFont val="宋体"/>
        <charset val="204"/>
      </rPr>
      <t>瓶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品类：活性乳酸菌饮品（需冷藏）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质量：符合</t>
    </r>
    <r>
      <rPr>
        <sz val="11"/>
        <color rgb="FF000000"/>
        <rFont val="Arial"/>
        <charset val="204"/>
      </rPr>
      <t xml:space="preserve"> GB/T 30884</t>
    </r>
    <r>
      <rPr>
        <sz val="11"/>
        <color rgb="FF000000"/>
        <rFont val="宋体"/>
        <charset val="204"/>
      </rPr>
      <t>《乳酸菌饮料》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储存：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℃～</t>
    </r>
    <r>
      <rPr>
        <sz val="11"/>
        <color rgb="FF000000"/>
        <rFont val="Arial"/>
        <charset val="204"/>
      </rPr>
      <t>10</t>
    </r>
    <r>
      <rPr>
        <sz val="11"/>
        <color rgb="FF000000"/>
        <rFont val="宋体"/>
        <charset val="204"/>
      </rPr>
      <t>℃冷藏保存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活性：含活性乳酸菌，活菌数达标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包装：食品级材质，防漏、易开启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保质期：冷藏条件下</t>
    </r>
    <r>
      <rPr>
        <sz val="11"/>
        <color rgb="FF000000"/>
        <rFont val="Arial"/>
        <charset val="204"/>
      </rPr>
      <t>≥</t>
    </r>
    <r>
      <rPr>
        <sz val="11"/>
        <color rgb="FF000000"/>
        <rFont val="宋体"/>
        <charset val="204"/>
      </rPr>
      <t>21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天</t>
    </r>
    <r>
      <rPr>
        <sz val="11"/>
        <color rgb="FF000000"/>
        <rFont val="Arial"/>
        <charset val="204"/>
      </rPr>
      <t xml:space="preserve">
</t>
    </r>
  </si>
  <si>
    <t>红枣风味发酵乳</t>
  </si>
  <si>
    <t>伊利</t>
  </si>
  <si>
    <r>
      <rPr>
        <sz val="11"/>
        <color rgb="FF000000"/>
        <rFont val="Arial"/>
        <charset val="204"/>
      </rPr>
      <t>100g/</t>
    </r>
    <r>
      <rPr>
        <sz val="11"/>
        <color rgb="FF000000"/>
        <rFont val="宋体"/>
        <charset val="204"/>
      </rPr>
      <t>杯</t>
    </r>
  </si>
  <si>
    <r>
      <rPr>
        <sz val="11"/>
        <color rgb="FF000000"/>
        <rFont val="宋体"/>
        <charset val="204"/>
      </rPr>
      <t>蛋白质：≥2.3 g/100g
脂肪：≥2.5 g/100g
非脂乳固体：≥6.5 g/100g
乳酸菌数：≥1×10</t>
    </r>
    <r>
      <rPr>
        <sz val="11"/>
        <color rgb="FF000000"/>
        <rFont val="Times New Roman"/>
        <charset val="204"/>
      </rPr>
      <t>⁶</t>
    </r>
    <r>
      <rPr>
        <sz val="11"/>
        <color rgb="FF000000"/>
        <rFont val="宋体"/>
        <charset val="204"/>
      </rPr>
      <t xml:space="preserve"> CFU/g（出厂）
pH：4.0～4.6
水分：符合 GB 19302
感官：色泽均匀，乳香纯正，无分层、无异味、无异物
卫生指标：符合 GB 19302《发酵乳》
添加剂：符合 GB 2760
贮存条件：-2℃～6℃ 冷藏
保质期：21 天左右</t>
    </r>
  </si>
  <si>
    <t>原味风味发酵乳（大包装）</t>
  </si>
  <si>
    <r>
      <rPr>
        <sz val="11"/>
        <color rgb="FF000000"/>
        <rFont val="Arial"/>
        <charset val="204"/>
      </rPr>
      <t>10L/</t>
    </r>
    <r>
      <rPr>
        <sz val="11"/>
        <color rgb="FF000000"/>
        <rFont val="宋体"/>
        <charset val="204"/>
      </rPr>
      <t>袋</t>
    </r>
  </si>
  <si>
    <t>袋</t>
  </si>
  <si>
    <r>
      <rPr>
        <sz val="11"/>
        <color rgb="FF000000"/>
        <rFont val="宋体"/>
        <charset val="204"/>
      </rPr>
      <t>蛋白质：≥2.3 g/100g
脂肪：≥2.5 g/100g
非脂乳固体：≥6.5 g/100g
乳酸菌数：≥1×10</t>
    </r>
    <r>
      <rPr>
        <sz val="11"/>
        <color rgb="FF000000"/>
        <rFont val="Times New Roman"/>
        <charset val="204"/>
      </rPr>
      <t>⁶</t>
    </r>
    <r>
      <rPr>
        <sz val="11"/>
        <color rgb="FF000000"/>
        <rFont val="宋体"/>
        <charset val="204"/>
      </rPr>
      <t xml:space="preserve"> CFU/g
pH：4.0～4.6
质地：均匀细腻，无乳清大量析出
卫生标准：GB 19302
贮存条件：**2℃～6℃** 冷藏
保质期：15～21 天（大包装略短）</t>
    </r>
  </si>
  <si>
    <t>纯牛奶（低温鲜奶）</t>
  </si>
  <si>
    <r>
      <rPr>
        <sz val="11"/>
        <color rgb="FF000000"/>
        <rFont val="Arial"/>
        <charset val="204"/>
      </rPr>
      <t>1kg/</t>
    </r>
    <r>
      <rPr>
        <sz val="11"/>
        <color rgb="FF000000"/>
        <rFont val="宋体"/>
        <charset val="204"/>
      </rPr>
      <t>瓶</t>
    </r>
  </si>
  <si>
    <t>蛋白质：≥3.2 g/100g
脂肪：≥3.2 g/100g
非脂乳固体：≥8.1 g/100g
酸度：12～18 °T
杂质度：≤2 mg/kg
杀菌方式：巴氏杀菌
卫生标准：GB 25190《巴氏杀菌乳》
无添加：无香精、无色素、无防腐剂
贮存条件：-2℃～6℃冷藏
保质期：7 天</t>
  </si>
  <si>
    <t>说明：以上产品仅作为质量参考。</t>
  </si>
  <si>
    <r>
      <rPr>
        <sz val="13"/>
        <color rgb="FF000000"/>
        <rFont val="宋体"/>
        <charset val="134"/>
      </rPr>
      <t>浙江中宇</t>
    </r>
    <r>
      <rPr>
        <sz val="13"/>
        <color rgb="FF000000"/>
        <rFont val="Arial"/>
        <charset val="134"/>
      </rPr>
      <t>-</t>
    </r>
    <r>
      <rPr>
        <sz val="13"/>
        <color rgb="FF000000"/>
        <rFont val="宋体"/>
        <charset val="134"/>
      </rPr>
      <t>机上饮品采购项目奶茶原料包段</t>
    </r>
  </si>
  <si>
    <t>参考品牌（质量等同于）</t>
  </si>
  <si>
    <t>乌龙茶基底</t>
  </si>
  <si>
    <t>喜茶/奈雪同款品质</t>
  </si>
  <si>
    <t>25kg/袋</t>
  </si>
  <si>
    <t>kg</t>
  </si>
  <si>
    <t xml:space="preserve">  选用优质乌龙茶叶，经低温萃取、真空浓缩工艺制成，汤色金黄透亮，香气高扬且持久，耐泡度高（可连续冲泡3-4次仍保持风味），无杂味、无焦糊感，茶多酚含量≥12%，含水量≤8%，适配各类奶茶、果茶基底，符合食品级安全标准，密封包装可常温储存6个月。</t>
  </si>
  <si>
    <t>绿茶基底</t>
  </si>
  <si>
    <t>古茗/沪上阿姨同款品质</t>
  </si>
  <si>
    <r>
      <rPr>
        <sz val="11"/>
        <color rgb="FF000000"/>
        <rFont val="宋体"/>
        <charset val="204"/>
      </rPr>
      <t>采用高山绿茶鲜叶，经杀青、低温干燥、精细研磨制成，汤色嫩绿清澈，鲜爽度高，无苦涩味、无青草气，氨基酸含量</t>
    </r>
    <r>
      <rPr>
        <sz val="11"/>
        <color rgb="FF000000"/>
        <rFont val="Arial"/>
        <charset val="204"/>
      </rPr>
      <t>≥6%</t>
    </r>
    <r>
      <rPr>
        <sz val="11"/>
        <color rgb="FF000000"/>
        <rFont val="宋体"/>
        <charset val="204"/>
      </rPr>
      <t>，含水量</t>
    </r>
    <r>
      <rPr>
        <sz val="11"/>
        <color rgb="FF000000"/>
        <rFont val="Arial"/>
        <charset val="204"/>
      </rPr>
      <t>≤7%</t>
    </r>
    <r>
      <rPr>
        <sz val="11"/>
        <color rgb="FF000000"/>
        <rFont val="宋体"/>
        <charset val="204"/>
      </rPr>
      <t>，溶解速度快，不结块，适配清爽型果茶、纯茶，常温密封储存可保质</t>
    </r>
    <r>
      <rPr>
        <sz val="11"/>
        <color rgb="FF000000"/>
        <rFont val="Arial"/>
        <charset val="204"/>
      </rPr>
      <t>6</t>
    </r>
    <r>
      <rPr>
        <sz val="11"/>
        <color rgb="FF000000"/>
        <rFont val="宋体"/>
        <charset val="204"/>
      </rPr>
      <t>个月。</t>
    </r>
  </si>
  <si>
    <t>花茶基底（多种口味）</t>
  </si>
  <si>
    <t>连锁茶饮专用品质</t>
  </si>
  <si>
    <t>10kg/箱（独立小包装）</t>
  </si>
  <si>
    <r>
      <rPr>
        <sz val="11"/>
        <color rgb="FF000000"/>
        <rFont val="宋体"/>
        <charset val="204"/>
      </rPr>
      <t>涵盖茉莉、桂花、玫瑰等多种口味，选用天然花卉与优质绿茶基底复配，花香自然醇厚，无人工香精刺鼻感，汤色清亮（随口味呈对应淡色），口感清甜不腻，花卉添加量</t>
    </r>
    <r>
      <rPr>
        <sz val="11"/>
        <color rgb="FF000000"/>
        <rFont val="Arial"/>
        <charset val="204"/>
      </rPr>
      <t>≥15%</t>
    </r>
    <r>
      <rPr>
        <sz val="11"/>
        <color rgb="FF000000"/>
        <rFont val="宋体"/>
        <charset val="204"/>
      </rPr>
      <t>，含水量</t>
    </r>
    <r>
      <rPr>
        <sz val="11"/>
        <color rgb="FF000000"/>
        <rFont val="Arial"/>
        <charset val="204"/>
      </rPr>
      <t>≤8%</t>
    </r>
    <r>
      <rPr>
        <sz val="11"/>
        <color rgb="FF000000"/>
        <rFont val="宋体"/>
        <charset val="204"/>
      </rPr>
      <t>，独立小包装便于定量取用，防潮防污染，常温储存可保质</t>
    </r>
    <r>
      <rPr>
        <sz val="11"/>
        <color rgb="FF000000"/>
        <rFont val="Arial"/>
        <charset val="204"/>
      </rPr>
      <t>5</t>
    </r>
    <r>
      <rPr>
        <sz val="11"/>
        <color rgb="FF000000"/>
        <rFont val="宋体"/>
        <charset val="204"/>
      </rPr>
      <t>个月。</t>
    </r>
  </si>
  <si>
    <t>果糖</t>
  </si>
  <si>
    <t>双桥/百以同级品质</t>
  </si>
  <si>
    <t>25kg/桶（食品级密封桶）</t>
  </si>
  <si>
    <r>
      <rPr>
        <sz val="11"/>
        <color rgb="FF000000"/>
        <rFont val="宋体"/>
        <charset val="204"/>
      </rPr>
      <t>食品级结晶果糖，纯度</t>
    </r>
    <r>
      <rPr>
        <sz val="11"/>
        <color rgb="FF000000"/>
        <rFont val="Arial"/>
        <charset val="204"/>
      </rPr>
      <t>≥99.5%</t>
    </r>
    <r>
      <rPr>
        <sz val="11"/>
        <color rgb="FF000000"/>
        <rFont val="宋体"/>
        <charset val="204"/>
      </rPr>
      <t>，无色透明液体（或结晶状），甜度纯正，无异味、无杂色，溶解速度快，不残留、不挂壁，适配各类茶饮调味，不易结晶分层，密封桶装防潮防漏，常温储存可保质</t>
    </r>
    <r>
      <rPr>
        <sz val="11"/>
        <color rgb="FF000000"/>
        <rFont val="Arial"/>
        <charset val="204"/>
      </rPr>
      <t>12</t>
    </r>
    <r>
      <rPr>
        <sz val="11"/>
        <color rgb="FF000000"/>
        <rFont val="宋体"/>
        <charset val="204"/>
      </rPr>
      <t>个月。</t>
    </r>
  </si>
  <si>
    <t>奶基底</t>
  </si>
  <si>
    <t>凯瑞/文辉同级品质</t>
  </si>
  <si>
    <t>25kg/袋（防潮密封包装）</t>
  </si>
  <si>
    <r>
      <rPr>
        <sz val="11"/>
        <color rgb="FF000000"/>
        <rFont val="宋体"/>
        <charset val="204"/>
      </rPr>
      <t>选用优质乳粉复配制成，奶感醇厚浓郁，无膻味、无结块，溶解速度快，冷热均可适配，蛋白质含量</t>
    </r>
    <r>
      <rPr>
        <sz val="11"/>
        <color rgb="FF000000"/>
        <rFont val="Arial"/>
        <charset val="204"/>
      </rPr>
      <t>≥8%</t>
    </r>
    <r>
      <rPr>
        <sz val="11"/>
        <color rgb="FF000000"/>
        <rFont val="宋体"/>
        <charset val="204"/>
      </rPr>
      <t>，脂肪含量</t>
    </r>
    <r>
      <rPr>
        <sz val="11"/>
        <color rgb="FF000000"/>
        <rFont val="Arial"/>
        <charset val="204"/>
      </rPr>
      <t>≥12%</t>
    </r>
    <r>
      <rPr>
        <sz val="11"/>
        <color rgb="FF000000"/>
        <rFont val="宋体"/>
        <charset val="204"/>
      </rPr>
      <t>，口感顺滑，适配奶茶、果奶、奶盖等各类奶制茶饮，防潮密封包装可防止吸潮结块，常温储存可保质</t>
    </r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个月。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</si>
</sst>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&quot;-&quot;;@"/>
    <numFmt numFmtId="177" formatCode="0_ "/>
  </numFmts>
  <fonts count="29">
    <font>
      <sz val="11"/>
      <color rgb="FF000000"/>
      <name val="Arial"/>
      <charset val="204"/>
    </font>
    <font>
      <sz val="13"/>
      <color rgb="FF000000"/>
      <name val="宋体"/>
      <charset val="134"/>
    </font>
    <font>
      <sz val="13"/>
      <color rgb="FF000000"/>
      <name val="Arial"/>
      <charset val="134"/>
    </font>
    <font>
      <sz val="11"/>
      <color rgb="FF000000"/>
      <name val="Arial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176" fontId="0" fillId="0" borderId="12" xfId="0" applyNumberForma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85" zoomScaleNormal="85" workbookViewId="0">
      <selection activeCell="J3" sqref="J3"/>
    </sheetView>
  </sheetViews>
  <sheetFormatPr defaultColWidth="9" defaultRowHeight="14.25"/>
  <cols>
    <col min="1" max="1" width="3.75" customWidth="1"/>
    <col min="2" max="2" width="12.5" customWidth="1"/>
    <col min="3" max="3" width="7.75" customWidth="1"/>
    <col min="4" max="4" width="7.25" customWidth="1"/>
    <col min="5" max="5" width="6.83333333333333" customWidth="1"/>
    <col min="6" max="6" width="8.925" customWidth="1"/>
    <col min="7" max="7" width="7" customWidth="1"/>
    <col min="8" max="8" width="7.5" customWidth="1"/>
    <col min="9" max="9" width="18" customWidth="1"/>
    <col min="10" max="10" width="44.125" customWidth="1"/>
  </cols>
  <sheetData>
    <row r="1" ht="5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76" customHeight="1" spans="1:10">
      <c r="A2" s="11" t="s">
        <v>1</v>
      </c>
      <c r="B2" s="11" t="s">
        <v>2</v>
      </c>
      <c r="C2" s="11" t="s">
        <v>3</v>
      </c>
      <c r="D2" s="5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7" t="s">
        <v>9</v>
      </c>
      <c r="J2" s="8" t="s">
        <v>10</v>
      </c>
    </row>
    <row r="3" ht="106.95" spans="1:10">
      <c r="A3" s="12">
        <v>1</v>
      </c>
      <c r="B3" s="13" t="s">
        <v>11</v>
      </c>
      <c r="C3" s="13" t="s">
        <v>12</v>
      </c>
      <c r="D3" s="14" t="s">
        <v>13</v>
      </c>
      <c r="E3" s="14" t="s">
        <v>14</v>
      </c>
      <c r="F3" s="15">
        <v>350400</v>
      </c>
      <c r="G3" s="16">
        <v>35424</v>
      </c>
      <c r="H3" s="17">
        <f>F3+G3</f>
        <v>385824</v>
      </c>
      <c r="I3" s="18" t="str">
        <f>_xlfn.DISPIMG("ID_FBB43CF6BF2543278ABB709E62E45E1C",1)</f>
        <v>=DISPIMG("ID_FBB43CF6BF2543278ABB709E62E45E1C",1)</v>
      </c>
      <c r="J3" s="19" t="s">
        <v>15</v>
      </c>
    </row>
    <row r="4" ht="98.5" spans="1:10">
      <c r="A4" s="20">
        <v>2</v>
      </c>
      <c r="B4" s="21" t="s">
        <v>16</v>
      </c>
      <c r="C4" s="13" t="s">
        <v>12</v>
      </c>
      <c r="D4" s="21" t="s">
        <v>13</v>
      </c>
      <c r="E4" s="22" t="s">
        <v>17</v>
      </c>
      <c r="F4" s="23">
        <v>500</v>
      </c>
      <c r="G4" s="10">
        <v>0</v>
      </c>
      <c r="H4" s="17">
        <f t="shared" ref="H4:H14" si="0">F4+G4</f>
        <v>500</v>
      </c>
      <c r="I4" s="18" t="str">
        <f>_xlfn.DISPIMG("ID_9D91808A7A254EA3BA8B73663333614A",1)</f>
        <v>=DISPIMG("ID_9D91808A7A254EA3BA8B73663333614A",1)</v>
      </c>
      <c r="J4" s="19" t="s">
        <v>18</v>
      </c>
    </row>
    <row r="5" ht="95.4" spans="1:10">
      <c r="A5" s="20">
        <v>3</v>
      </c>
      <c r="B5" s="22" t="s">
        <v>19</v>
      </c>
      <c r="C5" s="13" t="s">
        <v>12</v>
      </c>
      <c r="D5" s="21" t="s">
        <v>13</v>
      </c>
      <c r="E5" s="22" t="s">
        <v>17</v>
      </c>
      <c r="F5" s="23">
        <v>19300</v>
      </c>
      <c r="G5" s="10">
        <v>0</v>
      </c>
      <c r="H5" s="17">
        <f t="shared" si="0"/>
        <v>19300</v>
      </c>
      <c r="I5" s="18" t="str">
        <f>_xlfn.DISPIMG("ID_56593925205E43BD8B5CF12EB0CA726F",1)</f>
        <v>=DISPIMG("ID_56593925205E43BD8B5CF12EB0CA726F",1)</v>
      </c>
      <c r="J5" s="19" t="s">
        <v>20</v>
      </c>
    </row>
    <row r="6" ht="95.25" spans="1:10">
      <c r="A6" s="20">
        <v>4</v>
      </c>
      <c r="B6" s="22" t="s">
        <v>21</v>
      </c>
      <c r="C6" s="13" t="s">
        <v>12</v>
      </c>
      <c r="D6" s="21" t="s">
        <v>13</v>
      </c>
      <c r="E6" s="22" t="s">
        <v>17</v>
      </c>
      <c r="F6" s="23">
        <v>19300</v>
      </c>
      <c r="G6" s="10">
        <v>0</v>
      </c>
      <c r="H6" s="17">
        <f t="shared" si="0"/>
        <v>19300</v>
      </c>
      <c r="I6" s="18" t="str">
        <f>_xlfn.DISPIMG("ID_AA8AC7D6F23148F78E5504BECDBB306D",1)</f>
        <v>=DISPIMG("ID_AA8AC7D6F23148F78E5504BECDBB306D",1)</v>
      </c>
      <c r="J6" s="19" t="s">
        <v>22</v>
      </c>
    </row>
    <row r="7" ht="92.25" spans="1:10">
      <c r="A7" s="24">
        <v>5</v>
      </c>
      <c r="B7" s="25" t="s">
        <v>23</v>
      </c>
      <c r="C7" s="26" t="s">
        <v>12</v>
      </c>
      <c r="D7" s="27" t="s">
        <v>13</v>
      </c>
      <c r="E7" s="28" t="s">
        <v>17</v>
      </c>
      <c r="F7" s="29">
        <v>9300</v>
      </c>
      <c r="G7" s="30">
        <v>5000</v>
      </c>
      <c r="H7" s="17">
        <f t="shared" si="0"/>
        <v>14300</v>
      </c>
      <c r="I7" s="18" t="str">
        <f>_xlfn.DISPIMG("ID_602DA3204DCF41E086BB618FBBC0B4B3",1)</f>
        <v>=DISPIMG("ID_602DA3204DCF41E086BB618FBBC0B4B3",1)</v>
      </c>
      <c r="J7" s="19" t="s">
        <v>24</v>
      </c>
    </row>
    <row r="8" ht="91" customHeight="1" spans="1:10">
      <c r="A8" s="31"/>
      <c r="B8" s="32" t="s">
        <v>25</v>
      </c>
      <c r="C8" s="5" t="s">
        <v>12</v>
      </c>
      <c r="D8" s="33" t="s">
        <v>26</v>
      </c>
      <c r="E8" s="34" t="s">
        <v>27</v>
      </c>
      <c r="F8" s="35">
        <v>10000</v>
      </c>
      <c r="G8" s="30">
        <v>685824</v>
      </c>
      <c r="H8" s="17">
        <f t="shared" si="0"/>
        <v>695824</v>
      </c>
      <c r="I8" s="18" t="str">
        <f>_xlfn.DISPIMG("ID_62129EF0410F486CB9837F2882268C1B",1)</f>
        <v>=DISPIMG("ID_62129EF0410F486CB9837F2882268C1B",1)</v>
      </c>
      <c r="J8" s="19" t="s">
        <v>28</v>
      </c>
    </row>
    <row r="9" ht="85.5" spans="1:10">
      <c r="A9" s="36">
        <v>6</v>
      </c>
      <c r="B9" s="7" t="s">
        <v>29</v>
      </c>
      <c r="C9" s="7" t="s">
        <v>30</v>
      </c>
      <c r="D9" s="37" t="s">
        <v>31</v>
      </c>
      <c r="E9" s="7" t="s">
        <v>32</v>
      </c>
      <c r="F9" s="38">
        <v>360000</v>
      </c>
      <c r="G9" s="10">
        <v>0</v>
      </c>
      <c r="H9" s="17">
        <f t="shared" si="0"/>
        <v>360000</v>
      </c>
      <c r="I9" s="18" t="str">
        <f>_xlfn.DISPIMG("ID_85A26E5F34914A1F98BD89E37823B2E3",1)</f>
        <v>=DISPIMG("ID_85A26E5F34914A1F98BD89E37823B2E3",1)</v>
      </c>
      <c r="J9" s="19" t="s">
        <v>33</v>
      </c>
    </row>
    <row r="10" ht="85.5" spans="1:10">
      <c r="A10" s="39">
        <v>7</v>
      </c>
      <c r="B10" s="7" t="s">
        <v>34</v>
      </c>
      <c r="C10" s="7" t="s">
        <v>35</v>
      </c>
      <c r="D10" s="37" t="s">
        <v>36</v>
      </c>
      <c r="E10" s="7" t="s">
        <v>32</v>
      </c>
      <c r="F10" s="38">
        <v>78000</v>
      </c>
      <c r="G10" s="10">
        <v>0</v>
      </c>
      <c r="H10" s="17">
        <f t="shared" si="0"/>
        <v>78000</v>
      </c>
      <c r="I10" s="18" t="str">
        <f>_xlfn.DISPIMG("ID_3C8773C2210348DE972C8454E598B66C",1)</f>
        <v>=DISPIMG("ID_3C8773C2210348DE972C8454E598B66C",1)</v>
      </c>
      <c r="J10" s="19" t="s">
        <v>37</v>
      </c>
    </row>
    <row r="11" ht="114" spans="1:10">
      <c r="A11" s="39">
        <v>8</v>
      </c>
      <c r="B11" s="7" t="s">
        <v>38</v>
      </c>
      <c r="C11" s="7" t="s">
        <v>39</v>
      </c>
      <c r="D11" s="37" t="s">
        <v>36</v>
      </c>
      <c r="E11" s="7" t="s">
        <v>32</v>
      </c>
      <c r="F11" s="38">
        <v>20000</v>
      </c>
      <c r="G11" s="10">
        <v>0</v>
      </c>
      <c r="H11" s="17">
        <f t="shared" si="0"/>
        <v>20000</v>
      </c>
      <c r="I11" s="18" t="str">
        <f>_xlfn.DISPIMG("ID_028A860D687D4CBC88470877406D1221",1)</f>
        <v>=DISPIMG("ID_028A860D687D4CBC88470877406D1221",1)</v>
      </c>
      <c r="J11" s="19" t="s">
        <v>40</v>
      </c>
    </row>
    <row r="12" ht="163.5" spans="1:10">
      <c r="A12" s="39">
        <v>9</v>
      </c>
      <c r="B12" s="7" t="s">
        <v>41</v>
      </c>
      <c r="C12" s="7" t="s">
        <v>42</v>
      </c>
      <c r="D12" s="37" t="s">
        <v>43</v>
      </c>
      <c r="E12" s="7" t="s">
        <v>27</v>
      </c>
      <c r="F12" s="38">
        <v>45000</v>
      </c>
      <c r="G12" s="10">
        <v>0</v>
      </c>
      <c r="H12" s="17">
        <f t="shared" si="0"/>
        <v>45000</v>
      </c>
      <c r="I12" s="18" t="str">
        <f>_xlfn.DISPIMG("ID_7D38E7739097454F972060CAAAEFBFDC",1)</f>
        <v>=DISPIMG("ID_7D38E7739097454F972060CAAAEFBFDC",1)</v>
      </c>
      <c r="J12" s="19" t="s">
        <v>44</v>
      </c>
    </row>
    <row r="13" ht="123" spans="1:10">
      <c r="A13" s="39">
        <v>10</v>
      </c>
      <c r="B13" s="7" t="s">
        <v>45</v>
      </c>
      <c r="C13" s="7" t="s">
        <v>42</v>
      </c>
      <c r="D13" s="37" t="s">
        <v>46</v>
      </c>
      <c r="E13" s="7" t="s">
        <v>47</v>
      </c>
      <c r="F13" s="38">
        <v>1500</v>
      </c>
      <c r="G13" s="10">
        <v>0</v>
      </c>
      <c r="H13" s="17">
        <f t="shared" si="0"/>
        <v>1500</v>
      </c>
      <c r="I13" s="18" t="str">
        <f>_xlfn.DISPIMG("ID_41C533C4847945948F4085D7E002D6C2",1)</f>
        <v>=DISPIMG("ID_41C533C4847945948F4085D7E002D6C2",1)</v>
      </c>
      <c r="J13" s="19" t="s">
        <v>48</v>
      </c>
    </row>
    <row r="14" ht="135" spans="1:10">
      <c r="A14" s="39">
        <v>11</v>
      </c>
      <c r="B14" s="7" t="s">
        <v>49</v>
      </c>
      <c r="C14" s="7" t="s">
        <v>35</v>
      </c>
      <c r="D14" s="37" t="s">
        <v>50</v>
      </c>
      <c r="E14" s="7" t="s">
        <v>32</v>
      </c>
      <c r="F14" s="38">
        <v>5000</v>
      </c>
      <c r="G14" s="10">
        <v>0</v>
      </c>
      <c r="H14" s="17">
        <f t="shared" si="0"/>
        <v>5000</v>
      </c>
      <c r="I14" s="18" t="str">
        <f>_xlfn.DISPIMG("ID_E30CBFBC7FFA4DB7B75147578B8E12F9",1)</f>
        <v>=DISPIMG("ID_E30CBFBC7FFA4DB7B75147578B8E12F9",1)</v>
      </c>
      <c r="J14" s="19" t="s">
        <v>51</v>
      </c>
    </row>
    <row r="15" ht="27" customHeight="1" spans="1:10">
      <c r="A15" s="8" t="s">
        <v>52</v>
      </c>
      <c r="B15" s="38"/>
      <c r="C15" s="38"/>
      <c r="D15" s="38"/>
      <c r="E15" s="38"/>
      <c r="F15" s="38"/>
      <c r="G15" s="38"/>
      <c r="H15" s="38"/>
      <c r="I15" s="38"/>
      <c r="J15" s="38"/>
    </row>
  </sheetData>
  <mergeCells count="2">
    <mergeCell ref="A1:J1"/>
    <mergeCell ref="A15:J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3" sqref="A3"/>
    </sheetView>
  </sheetViews>
  <sheetFormatPr defaultColWidth="9" defaultRowHeight="14.25" outlineLevelRow="6"/>
  <cols>
    <col min="1" max="1" width="4.125" customWidth="1"/>
    <col min="2" max="2" width="23.125" customWidth="1"/>
    <col min="9" max="9" width="31.625" customWidth="1"/>
    <col min="10" max="10" width="32.5" customWidth="1"/>
  </cols>
  <sheetData>
    <row r="1" ht="54" customHeight="1" spans="1:10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</row>
    <row r="2" ht="44" customHeight="1" spans="1:10">
      <c r="A2" s="4" t="s">
        <v>1</v>
      </c>
      <c r="B2" s="4" t="s">
        <v>2</v>
      </c>
      <c r="C2" s="4" t="s">
        <v>54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</row>
    <row r="3" s="1" customFormat="1" ht="132" customHeight="1" spans="1:10">
      <c r="A3" s="9">
        <v>1</v>
      </c>
      <c r="B3" s="8" t="s">
        <v>55</v>
      </c>
      <c r="C3" s="9" t="s">
        <v>56</v>
      </c>
      <c r="D3" s="9" t="s">
        <v>57</v>
      </c>
      <c r="E3" s="9" t="s">
        <v>58</v>
      </c>
      <c r="F3" s="9">
        <v>300</v>
      </c>
      <c r="G3" s="10">
        <v>0</v>
      </c>
      <c r="H3" s="10">
        <f>SUM(F3:G3)</f>
        <v>300</v>
      </c>
      <c r="I3" s="9" t="str">
        <f>_xlfn.DISPIMG("ID_22E3D330226B4FD98827604A2E26447E",1)</f>
        <v>=DISPIMG("ID_22E3D330226B4FD98827604A2E26447E",1)</v>
      </c>
      <c r="J3" s="8" t="s">
        <v>59</v>
      </c>
    </row>
    <row r="4" s="1" customFormat="1" ht="171" customHeight="1" spans="1:10">
      <c r="A4" s="9">
        <v>2</v>
      </c>
      <c r="B4" s="8" t="s">
        <v>60</v>
      </c>
      <c r="C4" s="9" t="s">
        <v>61</v>
      </c>
      <c r="D4" s="9" t="s">
        <v>57</v>
      </c>
      <c r="E4" s="9" t="s">
        <v>58</v>
      </c>
      <c r="F4" s="9">
        <v>375</v>
      </c>
      <c r="G4" s="10">
        <v>0</v>
      </c>
      <c r="H4" s="10">
        <f>SUM(F4:G4)</f>
        <v>375</v>
      </c>
      <c r="I4" s="9" t="str">
        <f>_xlfn.DISPIMG("ID_16FC0DE130D5463EBD1EE5AE9A2281CC",1)</f>
        <v>=DISPIMG("ID_16FC0DE130D5463EBD1EE5AE9A2281CC",1)</v>
      </c>
      <c r="J4" s="8" t="s">
        <v>62</v>
      </c>
    </row>
    <row r="5" s="1" customFormat="1" ht="168" customHeight="1" spans="1:10">
      <c r="A5" s="9">
        <v>3</v>
      </c>
      <c r="B5" s="8" t="s">
        <v>63</v>
      </c>
      <c r="C5" s="9" t="s">
        <v>64</v>
      </c>
      <c r="D5" s="9" t="s">
        <v>65</v>
      </c>
      <c r="E5" s="9" t="s">
        <v>58</v>
      </c>
      <c r="F5" s="9">
        <v>200</v>
      </c>
      <c r="G5" s="10">
        <v>0</v>
      </c>
      <c r="H5" s="10">
        <f>SUM(F5:G5)</f>
        <v>200</v>
      </c>
      <c r="I5" s="9" t="str">
        <f>_xlfn.DISPIMG("ID_0064FAB643244C8190E9DC95786C5453",1)</f>
        <v>=DISPIMG("ID_0064FAB643244C8190E9DC95786C5453",1)</v>
      </c>
      <c r="J5" s="8" t="s">
        <v>66</v>
      </c>
    </row>
    <row r="6" s="1" customFormat="1" ht="209" customHeight="1" spans="1:10">
      <c r="A6" s="9">
        <v>4</v>
      </c>
      <c r="B6" s="8" t="s">
        <v>67</v>
      </c>
      <c r="C6" s="9" t="s">
        <v>68</v>
      </c>
      <c r="D6" s="9" t="s">
        <v>69</v>
      </c>
      <c r="E6" s="9" t="s">
        <v>58</v>
      </c>
      <c r="F6" s="9">
        <v>1000</v>
      </c>
      <c r="G6" s="10">
        <v>0</v>
      </c>
      <c r="H6" s="10">
        <f>SUM(F6:G6)</f>
        <v>1000</v>
      </c>
      <c r="I6" s="9" t="str">
        <f>_xlfn.DISPIMG("ID_984E8B1014F84734BDF9F3FC63E2A886",1)</f>
        <v>=DISPIMG("ID_984E8B1014F84734BDF9F3FC63E2A886",1)</v>
      </c>
      <c r="J6" s="8" t="s">
        <v>70</v>
      </c>
    </row>
    <row r="7" s="1" customFormat="1" ht="192" customHeight="1" spans="1:10">
      <c r="A7" s="9">
        <v>5</v>
      </c>
      <c r="B7" s="8" t="s">
        <v>71</v>
      </c>
      <c r="C7" s="9" t="s">
        <v>72</v>
      </c>
      <c r="D7" s="9" t="s">
        <v>73</v>
      </c>
      <c r="E7" s="9" t="s">
        <v>58</v>
      </c>
      <c r="F7" s="9">
        <v>900</v>
      </c>
      <c r="G7" s="10">
        <v>0</v>
      </c>
      <c r="H7" s="10">
        <f>SUM(F7:G7)</f>
        <v>900</v>
      </c>
      <c r="I7" s="9" t="str">
        <f>_xlfn.DISPIMG("ID_D2F0ECDE4CD34A139DBCABD8F2993029",1)</f>
        <v>=DISPIMG("ID_D2F0ECDE4CD34A139DBCABD8F2993029",1)</v>
      </c>
      <c r="J7" s="8" t="s">
        <v>74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饮料包段</vt:lpstr>
      <vt:lpstr>奶茶原料包段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沈奇</cp:lastModifiedBy>
  <dcterms:created xsi:type="dcterms:W3CDTF">2026-03-20T09:04:00Z</dcterms:created>
  <dcterms:modified xsi:type="dcterms:W3CDTF">2026-06-06T05:22:58Z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2026-03-20T01:04:39Z</vt:filetime>
  </property>
  <property fmtid="{D5CDD505-2E9C-101B-9397-08002B2CF9AE}" pid="4" name="UsrData">
    <vt:lpwstr>69bc9d245b4fbf001fe1cf26wl</vt:lpwstr>
  </property>
  <property fmtid="{D5CDD505-2E9C-101B-9397-08002B2CF9AE}" pid="5" name="ICV">
    <vt:lpwstr>EEF5B1584CDA4579B0898391CD977C51_13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